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Estado Integral de Costos" sheetId="1" r:id="rId1"/>
  </sheets>
  <definedNames/>
  <calcPr fullCalcOnLoad="1"/>
</workbook>
</file>

<file path=xl/sharedStrings.xml><?xml version="1.0" encoding="utf-8"?>
<sst xmlns="http://schemas.openxmlformats.org/spreadsheetml/2006/main" count="118" uniqueCount="75">
  <si>
    <t>EJERCICIOS</t>
  </si>
  <si>
    <t>Material directo</t>
  </si>
  <si>
    <t>Mano de obra directa</t>
  </si>
  <si>
    <t>Costos indirectos de Fabricación</t>
  </si>
  <si>
    <t>Costo de produccion del periodo</t>
  </si>
  <si>
    <t>(+)</t>
  </si>
  <si>
    <t>Invent. Inicial de trabajo en proceso</t>
  </si>
  <si>
    <t>=</t>
  </si>
  <si>
    <t>Costo de produccion acumulasa</t>
  </si>
  <si>
    <t>(-)</t>
  </si>
  <si>
    <t>Invent. Final de trabajo en proceso</t>
  </si>
  <si>
    <t>Costo de producción terminada</t>
  </si>
  <si>
    <t>Invent. Inicial de mercancias terminadas</t>
  </si>
  <si>
    <t>Costo de producción disponible para la venta</t>
  </si>
  <si>
    <t>Invent. Final de mercancias terminadas</t>
  </si>
  <si>
    <t>Costo de produccion terminada y vendida</t>
  </si>
  <si>
    <t>costos de distribucion</t>
  </si>
  <si>
    <t>Costo total</t>
  </si>
  <si>
    <t>Utilidad</t>
  </si>
  <si>
    <t>Valor Venta</t>
  </si>
  <si>
    <t>Las compras de materias primas son de :</t>
  </si>
  <si>
    <t>Las compras de suministros son de :</t>
  </si>
  <si>
    <t xml:space="preserve">Los trabajadores son 10 todos ganan 400.00 incluido el costo agregado. El 70% corresponde a producción </t>
  </si>
  <si>
    <t>el 20% a ventas y el 10% a administración.</t>
  </si>
  <si>
    <t>Durante el mes se pago:</t>
  </si>
  <si>
    <t>luz</t>
  </si>
  <si>
    <t>alquileres</t>
  </si>
  <si>
    <t>agua</t>
  </si>
  <si>
    <t>mantenimiento</t>
  </si>
  <si>
    <t>telefono</t>
  </si>
  <si>
    <t>Estos desenbolsos se distribuyen 50% a producción, 25% a ventas y 25% a administración.</t>
  </si>
  <si>
    <t>Las existencias iniciales de materias primas</t>
  </si>
  <si>
    <t>Los inventarios de productos en proceso (inicial)</t>
  </si>
  <si>
    <t>La producción terminada inicial</t>
  </si>
  <si>
    <t>Al terminar el mes se determino:</t>
  </si>
  <si>
    <t>Materias primas</t>
  </si>
  <si>
    <t>producción en proceso</t>
  </si>
  <si>
    <t>Producción terminada</t>
  </si>
  <si>
    <t>Preparar el estado integral de costos y estado de ingresos.  (utilidad 30% del costo de produccion)</t>
  </si>
  <si>
    <t>ESTADO INTEGRAL DE COSTOS</t>
  </si>
  <si>
    <t xml:space="preserve">        Inv. Inicial de Material</t>
  </si>
  <si>
    <t xml:space="preserve">  (+) Compras</t>
  </si>
  <si>
    <t xml:space="preserve">   =  Disponible</t>
  </si>
  <si>
    <t xml:space="preserve">  (-) Inv. Final de Material</t>
  </si>
  <si>
    <t xml:space="preserve">   =  Costo de lo utilizado</t>
  </si>
  <si>
    <t xml:space="preserve">   70% de la remuneracion total 4000.00</t>
  </si>
  <si>
    <t xml:space="preserve">   suministros</t>
  </si>
  <si>
    <t xml:space="preserve">   50% de gastos por servicios de 2100.00</t>
  </si>
  <si>
    <t xml:space="preserve">   Costo de lo utilizado</t>
  </si>
  <si>
    <t>Costo de distribucion</t>
  </si>
  <si>
    <t xml:space="preserve">   Gastos Administrativos</t>
  </si>
  <si>
    <t xml:space="preserve">       10% de las remuneraciones de 4000</t>
  </si>
  <si>
    <t xml:space="preserve">       25% de los gastos de servicios de 2100</t>
  </si>
  <si>
    <t xml:space="preserve">       Total gastos administrativos</t>
  </si>
  <si>
    <t xml:space="preserve">   Gastos de ventas</t>
  </si>
  <si>
    <t xml:space="preserve">       20% de las remuneraciones de 4000</t>
  </si>
  <si>
    <t xml:space="preserve">       Total gastos de ventas</t>
  </si>
  <si>
    <t>ESTADO DE PERDIDAS Y GANANCIAS</t>
  </si>
  <si>
    <t>Ventas</t>
  </si>
  <si>
    <t>Costo de Ventas</t>
  </si>
  <si>
    <t>Utilidad Bruta</t>
  </si>
  <si>
    <t>Gastos operativos</t>
  </si>
  <si>
    <t xml:space="preserve">  GA</t>
  </si>
  <si>
    <t xml:space="preserve">  GV</t>
  </si>
  <si>
    <t>Utilidad operativa</t>
  </si>
  <si>
    <t>1.- La empresa ALFA requiere preparar un estado integral de costos al mes de marzo y le alcanza la siguiente informacion:</t>
  </si>
  <si>
    <t>Trabajo En Proceso</t>
  </si>
  <si>
    <t>Produccion Terminada</t>
  </si>
  <si>
    <t>Materiales Directos Utilizados</t>
  </si>
  <si>
    <t>Mano De Obra Directa</t>
  </si>
  <si>
    <t>Costos Indirectos De Fabricacion</t>
  </si>
  <si>
    <t>Gastos De Administracion</t>
  </si>
  <si>
    <t>Gastos De Ventas</t>
  </si>
  <si>
    <t>La Empresa Espera Obtener 20% De Utilidades Sobre El Costo Total.</t>
  </si>
  <si>
    <t>2.- La empresa industrial "Ponte Mosca" necesita establecer el costo de produccion del mes: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</si>
</sst>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_ * #,##0.000_ ;_ * \-#,##0.000_ ;_ * &quot;-&quot;??_ ;_ @_ "/>
    <numFmt numFmtId="173" formatCode="_ * #,##0.0000_ ;_ * \-#,##0.0000_ ;_ * &quot;-&quot;??_ ;_ @_ "/>
    <numFmt numFmtId="174" formatCode="_ * #,##0.00000_ ;_ * \-#,##0.0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17" fontId="38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1" fontId="3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171" fontId="4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38" fillId="4" borderId="0" xfId="0" applyFont="1" applyFill="1" applyAlignment="1">
      <alignment/>
    </xf>
    <xf numFmtId="0" fontId="0" fillId="4" borderId="0" xfId="0" applyFill="1" applyAlignment="1">
      <alignment/>
    </xf>
    <xf numFmtId="171" fontId="0" fillId="4" borderId="0" xfId="0" applyNumberFormat="1" applyFill="1" applyAlignment="1">
      <alignment/>
    </xf>
    <xf numFmtId="0" fontId="38" fillId="0" borderId="0" xfId="0" applyFont="1" applyAlignment="1">
      <alignment horizontal="left" vertical="top" wrapText="1"/>
    </xf>
    <xf numFmtId="171" fontId="0" fillId="0" borderId="0" xfId="0" applyNumberFormat="1" applyAlignment="1">
      <alignment horizontal="center"/>
    </xf>
    <xf numFmtId="171" fontId="39" fillId="0" borderId="0" xfId="0" applyNumberFormat="1" applyFont="1" applyAlignment="1">
      <alignment horizontal="center"/>
    </xf>
    <xf numFmtId="171" fontId="40" fillId="0" borderId="10" xfId="0" applyNumberFormat="1" applyFont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38" fillId="4" borderId="0" xfId="0" applyFont="1" applyFill="1" applyAlignment="1">
      <alignment horizontal="left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2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6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96</xdr:row>
      <xdr:rowOff>0</xdr:rowOff>
    </xdr:from>
    <xdr:to>
      <xdr:col>7</xdr:col>
      <xdr:colOff>666750</xdr:colOff>
      <xdr:row>96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5257800" y="180022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110</xdr:row>
      <xdr:rowOff>161925</xdr:rowOff>
    </xdr:from>
    <xdr:to>
      <xdr:col>7</xdr:col>
      <xdr:colOff>666750</xdr:colOff>
      <xdr:row>110</xdr:row>
      <xdr:rowOff>161925</xdr:rowOff>
    </xdr:to>
    <xdr:sp>
      <xdr:nvSpPr>
        <xdr:cNvPr id="2" name="3 Conector recto"/>
        <xdr:cNvSpPr>
          <a:spLocks/>
        </xdr:cNvSpPr>
      </xdr:nvSpPr>
      <xdr:spPr>
        <a:xfrm>
          <a:off x="5267325" y="207359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3"/>
  <sheetViews>
    <sheetView showGridLines="0" tabSelected="1" zoomScalePageLayoutView="0" workbookViewId="0" topLeftCell="A3">
      <selection activeCell="M8" sqref="M8"/>
    </sheetView>
  </sheetViews>
  <sheetFormatPr defaultColWidth="11.421875" defaultRowHeight="15"/>
  <cols>
    <col min="1" max="1" width="3.7109375" style="0" customWidth="1"/>
    <col min="2" max="2" width="9.421875" style="0" customWidth="1"/>
    <col min="3" max="3" width="7.28125" style="0" customWidth="1"/>
    <col min="4" max="4" width="9.140625" style="0" customWidth="1"/>
    <col min="6" max="6" width="21.57421875" style="0" customWidth="1"/>
    <col min="7" max="7" width="15.7109375" style="0" customWidth="1"/>
    <col min="8" max="8" width="10.00390625" style="0" bestFit="1" customWidth="1"/>
  </cols>
  <sheetData>
    <row r="3" spans="1:8" ht="21">
      <c r="A3" s="25" t="s">
        <v>0</v>
      </c>
      <c r="B3" s="25"/>
      <c r="C3" s="25"/>
      <c r="D3" s="25"/>
      <c r="E3" s="25"/>
      <c r="F3" s="25"/>
      <c r="G3" s="25"/>
      <c r="H3" s="25"/>
    </row>
    <row r="4" spans="1:8" ht="14.25">
      <c r="A4" s="23" t="s">
        <v>65</v>
      </c>
      <c r="B4" s="23"/>
      <c r="C4" s="23"/>
      <c r="D4" s="23"/>
      <c r="E4" s="23"/>
      <c r="F4" s="23"/>
      <c r="G4" s="23"/>
      <c r="H4" s="23"/>
    </row>
    <row r="5" spans="1:8" ht="24" customHeight="1">
      <c r="A5" s="23"/>
      <c r="B5" s="23"/>
      <c r="C5" s="23"/>
      <c r="D5" s="23"/>
      <c r="E5" s="23"/>
      <c r="F5" s="23"/>
      <c r="G5" s="23"/>
      <c r="H5" s="23"/>
    </row>
    <row r="6" spans="1:8" ht="15" customHeight="1">
      <c r="A6" s="17"/>
      <c r="B6" s="17"/>
      <c r="C6" s="17"/>
      <c r="D6" s="17"/>
      <c r="E6" s="17"/>
      <c r="F6" s="17"/>
      <c r="G6" s="17"/>
      <c r="H6" s="17"/>
    </row>
    <row r="7" spans="6:7" ht="14.25">
      <c r="F7" s="1">
        <v>46784</v>
      </c>
      <c r="G7" s="1">
        <v>11383</v>
      </c>
    </row>
    <row r="8" spans="1:7" ht="14.25">
      <c r="A8" t="s">
        <v>66</v>
      </c>
      <c r="E8" s="2"/>
      <c r="F8" s="2">
        <v>2000</v>
      </c>
      <c r="G8" s="2">
        <v>1000</v>
      </c>
    </row>
    <row r="9" spans="1:7" ht="14.25">
      <c r="A9" t="s">
        <v>67</v>
      </c>
      <c r="E9" s="2"/>
      <c r="F9" s="2">
        <v>12500</v>
      </c>
      <c r="G9" s="2">
        <v>15000</v>
      </c>
    </row>
    <row r="10" spans="1:7" ht="14.25">
      <c r="A10" t="s">
        <v>68</v>
      </c>
      <c r="E10" s="2">
        <v>25000</v>
      </c>
      <c r="F10" s="2"/>
      <c r="G10" s="2"/>
    </row>
    <row r="11" spans="1:7" ht="14.25">
      <c r="A11" t="s">
        <v>69</v>
      </c>
      <c r="E11" s="2">
        <v>3150</v>
      </c>
      <c r="F11" s="2"/>
      <c r="G11" s="2"/>
    </row>
    <row r="12" spans="1:7" ht="14.25">
      <c r="A12" t="s">
        <v>70</v>
      </c>
      <c r="E12" s="2">
        <v>1893</v>
      </c>
      <c r="F12" s="2"/>
      <c r="G12" s="2"/>
    </row>
    <row r="13" spans="1:7" ht="14.25">
      <c r="A13" t="s">
        <v>71</v>
      </c>
      <c r="E13" s="2">
        <v>2600</v>
      </c>
      <c r="F13" s="2"/>
      <c r="G13" s="2"/>
    </row>
    <row r="14" spans="1:7" ht="14.25">
      <c r="A14" t="s">
        <v>72</v>
      </c>
      <c r="E14" s="2">
        <v>1400</v>
      </c>
      <c r="F14" s="2"/>
      <c r="G14" s="2"/>
    </row>
    <row r="16" ht="14.25">
      <c r="A16" t="s">
        <v>73</v>
      </c>
    </row>
    <row r="18" spans="1:8" ht="15">
      <c r="A18" s="26" t="str">
        <f>UPPER("Estado integral de costos")</f>
        <v>ESTADO INTEGRAL DE COSTOS</v>
      </c>
      <c r="B18" s="26"/>
      <c r="C18" s="26"/>
      <c r="D18" s="26"/>
      <c r="E18" s="26"/>
      <c r="F18" s="26"/>
      <c r="G18" s="26"/>
      <c r="H18" s="27"/>
    </row>
    <row r="19" ht="14.25">
      <c r="A19" s="3"/>
    </row>
    <row r="20" spans="1:7" ht="14.25">
      <c r="A20" s="3"/>
      <c r="B20" s="4" t="s">
        <v>1</v>
      </c>
      <c r="F20" s="2"/>
      <c r="G20" s="18">
        <f>+E10</f>
        <v>25000</v>
      </c>
    </row>
    <row r="21" spans="1:7" ht="14.25">
      <c r="A21" s="3"/>
      <c r="B21" s="4" t="s">
        <v>2</v>
      </c>
      <c r="F21" s="2"/>
      <c r="G21" s="18">
        <f>+E11</f>
        <v>3150</v>
      </c>
    </row>
    <row r="22" spans="1:7" ht="15.75">
      <c r="A22" s="3"/>
      <c r="B22" s="4" t="s">
        <v>3</v>
      </c>
      <c r="F22" s="5"/>
      <c r="G22" s="19">
        <f>+E12</f>
        <v>1893</v>
      </c>
    </row>
    <row r="23" spans="1:7" ht="14.25">
      <c r="A23" s="13"/>
      <c r="B23" s="14" t="s">
        <v>4</v>
      </c>
      <c r="C23" s="15"/>
      <c r="D23" s="15"/>
      <c r="E23" s="15"/>
      <c r="F23" s="16"/>
      <c r="G23" s="16">
        <f>SUM(G20:G22)</f>
        <v>30043</v>
      </c>
    </row>
    <row r="24" spans="1:7" ht="15.75">
      <c r="A24" s="3" t="s">
        <v>5</v>
      </c>
      <c r="B24" t="s">
        <v>6</v>
      </c>
      <c r="F24" s="5"/>
      <c r="G24" s="19">
        <f>+F8</f>
        <v>2000</v>
      </c>
    </row>
    <row r="25" spans="1:7" ht="14.25">
      <c r="A25" s="13" t="s">
        <v>7</v>
      </c>
      <c r="B25" s="14" t="s">
        <v>8</v>
      </c>
      <c r="C25" s="15"/>
      <c r="D25" s="15"/>
      <c r="E25" s="15"/>
      <c r="F25" s="16"/>
      <c r="G25" s="16">
        <f>+G23+G24</f>
        <v>32043</v>
      </c>
    </row>
    <row r="26" spans="1:7" ht="15.75">
      <c r="A26" s="3" t="s">
        <v>9</v>
      </c>
      <c r="B26" t="s">
        <v>10</v>
      </c>
      <c r="F26" s="5"/>
      <c r="G26" s="19">
        <f>+G8</f>
        <v>1000</v>
      </c>
    </row>
    <row r="27" spans="1:7" ht="14.25">
      <c r="A27" s="13" t="s">
        <v>7</v>
      </c>
      <c r="B27" s="14" t="s">
        <v>11</v>
      </c>
      <c r="C27" s="15"/>
      <c r="D27" s="15"/>
      <c r="E27" s="15"/>
      <c r="F27" s="16"/>
      <c r="G27" s="16">
        <f>+G25-G26</f>
        <v>31043</v>
      </c>
    </row>
    <row r="28" spans="1:7" ht="15.75">
      <c r="A28" s="3" t="s">
        <v>5</v>
      </c>
      <c r="B28" t="s">
        <v>12</v>
      </c>
      <c r="F28" s="5"/>
      <c r="G28" s="19">
        <f>+F9</f>
        <v>12500</v>
      </c>
    </row>
    <row r="29" spans="1:7" ht="14.25">
      <c r="A29" s="13" t="s">
        <v>7</v>
      </c>
      <c r="B29" s="14" t="s">
        <v>13</v>
      </c>
      <c r="C29" s="15"/>
      <c r="D29" s="15"/>
      <c r="E29" s="15"/>
      <c r="F29" s="16"/>
      <c r="G29" s="16">
        <f>+G27+G28</f>
        <v>43543</v>
      </c>
    </row>
    <row r="30" spans="1:7" ht="15.75">
      <c r="A30" s="3" t="s">
        <v>9</v>
      </c>
      <c r="B30" t="s">
        <v>14</v>
      </c>
      <c r="F30" s="5"/>
      <c r="G30" s="19">
        <f>+G9</f>
        <v>15000</v>
      </c>
    </row>
    <row r="31" spans="1:7" ht="14.25">
      <c r="A31" s="13" t="s">
        <v>7</v>
      </c>
      <c r="B31" s="14" t="s">
        <v>15</v>
      </c>
      <c r="C31" s="15"/>
      <c r="D31" s="15"/>
      <c r="E31" s="15"/>
      <c r="F31" s="16"/>
      <c r="G31" s="16">
        <f>+G29-G30</f>
        <v>28543</v>
      </c>
    </row>
    <row r="32" spans="1:7" ht="14.25">
      <c r="A32" s="3" t="s">
        <v>5</v>
      </c>
      <c r="B32" t="s">
        <v>16</v>
      </c>
      <c r="F32" s="6"/>
      <c r="G32" s="18">
        <f>+E33+E34</f>
        <v>4000</v>
      </c>
    </row>
    <row r="33" spans="2:7" ht="14.25">
      <c r="B33" t="str">
        <f>+A13</f>
        <v>Gastos De Administracion</v>
      </c>
      <c r="E33" s="2">
        <f>+E13</f>
        <v>2600</v>
      </c>
      <c r="G33" s="18"/>
    </row>
    <row r="34" spans="2:7" ht="15.75">
      <c r="B34" t="str">
        <f>+A14</f>
        <v>Gastos De Ventas</v>
      </c>
      <c r="E34" s="5">
        <f>+E14</f>
        <v>1400</v>
      </c>
      <c r="G34" s="20"/>
    </row>
    <row r="35" spans="1:7" ht="14.25">
      <c r="A35" s="13" t="s">
        <v>7</v>
      </c>
      <c r="B35" s="14" t="s">
        <v>17</v>
      </c>
      <c r="C35" s="15"/>
      <c r="D35" s="15"/>
      <c r="E35" s="15"/>
      <c r="F35" s="16"/>
      <c r="G35" s="16">
        <f>+G31+G32</f>
        <v>32543</v>
      </c>
    </row>
    <row r="36" spans="1:7" ht="15.75">
      <c r="A36" s="3" t="s">
        <v>5</v>
      </c>
      <c r="B36" s="7" t="s">
        <v>18</v>
      </c>
      <c r="G36" s="19">
        <f>0.2*G35</f>
        <v>6508.6</v>
      </c>
    </row>
    <row r="37" spans="1:7" ht="14.25">
      <c r="A37" s="13" t="s">
        <v>7</v>
      </c>
      <c r="B37" s="14" t="s">
        <v>19</v>
      </c>
      <c r="C37" s="15"/>
      <c r="D37" s="15"/>
      <c r="E37" s="15"/>
      <c r="F37" s="16"/>
      <c r="G37" s="16">
        <f>+G35+G36</f>
        <v>39051.6</v>
      </c>
    </row>
    <row r="40" spans="1:8" ht="14.25">
      <c r="A40" s="24" t="s">
        <v>74</v>
      </c>
      <c r="B40" s="24"/>
      <c r="C40" s="24"/>
      <c r="D40" s="24"/>
      <c r="E40" s="24"/>
      <c r="F40" s="24"/>
      <c r="G40" s="24"/>
      <c r="H40" s="24"/>
    </row>
    <row r="42" spans="1:7" ht="14.25">
      <c r="A42" t="s">
        <v>20</v>
      </c>
      <c r="G42" s="2">
        <v>2500</v>
      </c>
    </row>
    <row r="43" spans="1:7" ht="14.25">
      <c r="A43" t="s">
        <v>21</v>
      </c>
      <c r="G43" s="2">
        <v>2500</v>
      </c>
    </row>
    <row r="45" ht="14.25">
      <c r="A45" t="s">
        <v>22</v>
      </c>
    </row>
    <row r="46" ht="14.25">
      <c r="A46" t="s">
        <v>23</v>
      </c>
    </row>
    <row r="48" ht="14.25">
      <c r="A48" t="s">
        <v>24</v>
      </c>
    </row>
    <row r="49" spans="1:7" ht="14.25">
      <c r="A49" t="s">
        <v>25</v>
      </c>
      <c r="G49" s="2">
        <v>700</v>
      </c>
    </row>
    <row r="50" spans="1:7" ht="14.25">
      <c r="A50" t="s">
        <v>26</v>
      </c>
      <c r="G50" s="2">
        <v>800</v>
      </c>
    </row>
    <row r="51" spans="1:7" ht="14.25">
      <c r="A51" t="s">
        <v>27</v>
      </c>
      <c r="G51" s="2">
        <v>200</v>
      </c>
    </row>
    <row r="52" spans="1:7" ht="14.25">
      <c r="A52" t="s">
        <v>28</v>
      </c>
      <c r="G52" s="2">
        <v>300</v>
      </c>
    </row>
    <row r="53" spans="1:7" ht="14.25">
      <c r="A53" t="s">
        <v>29</v>
      </c>
      <c r="G53" s="2">
        <v>100</v>
      </c>
    </row>
    <row r="55" ht="14.25">
      <c r="A55" t="s">
        <v>30</v>
      </c>
    </row>
    <row r="56" spans="2:7" ht="14.25">
      <c r="B56" t="s">
        <v>31</v>
      </c>
      <c r="G56" s="2">
        <v>3000</v>
      </c>
    </row>
    <row r="57" spans="2:7" ht="14.25">
      <c r="B57" t="s">
        <v>32</v>
      </c>
      <c r="G57" s="2">
        <v>2000</v>
      </c>
    </row>
    <row r="58" spans="2:7" ht="14.25">
      <c r="B58" t="s">
        <v>33</v>
      </c>
      <c r="G58" s="2">
        <v>4000</v>
      </c>
    </row>
    <row r="59" ht="14.25">
      <c r="B59" t="s">
        <v>34</v>
      </c>
    </row>
    <row r="60" spans="2:7" ht="14.25">
      <c r="B60" t="s">
        <v>35</v>
      </c>
      <c r="G60" s="2">
        <v>2000</v>
      </c>
    </row>
    <row r="61" spans="2:7" ht="14.25">
      <c r="B61" t="s">
        <v>36</v>
      </c>
      <c r="G61" s="2">
        <v>1000</v>
      </c>
    </row>
    <row r="62" spans="2:7" ht="14.25">
      <c r="B62" t="s">
        <v>37</v>
      </c>
      <c r="G62" s="2">
        <v>2000</v>
      </c>
    </row>
    <row r="64" ht="14.25">
      <c r="B64" s="7" t="s">
        <v>38</v>
      </c>
    </row>
    <row r="66" spans="2:8" ht="14.25">
      <c r="B66" s="28" t="s">
        <v>39</v>
      </c>
      <c r="C66" s="28"/>
      <c r="D66" s="28"/>
      <c r="E66" s="28"/>
      <c r="F66" s="28"/>
      <c r="G66" s="28"/>
      <c r="H66" s="28"/>
    </row>
    <row r="67" spans="1:8" ht="14.25">
      <c r="A67" s="3"/>
      <c r="B67" s="7" t="s">
        <v>1</v>
      </c>
      <c r="F67" s="2"/>
      <c r="G67" s="2"/>
      <c r="H67" s="2">
        <f>+F72</f>
        <v>6000</v>
      </c>
    </row>
    <row r="68" spans="1:8" ht="14.25">
      <c r="A68" s="3"/>
      <c r="B68" t="s">
        <v>40</v>
      </c>
      <c r="F68" s="2">
        <v>3000</v>
      </c>
      <c r="G68" s="2"/>
      <c r="H68" s="2"/>
    </row>
    <row r="69" spans="1:8" ht="14.25">
      <c r="A69" s="3"/>
      <c r="B69" t="s">
        <v>41</v>
      </c>
      <c r="F69" s="8">
        <v>5000</v>
      </c>
      <c r="G69" s="2"/>
      <c r="H69" s="2"/>
    </row>
    <row r="70" spans="1:8" ht="14.25">
      <c r="A70" s="3"/>
      <c r="B70" t="s">
        <v>42</v>
      </c>
      <c r="F70" s="2">
        <f>+F68+F69</f>
        <v>8000</v>
      </c>
      <c r="G70" s="2"/>
      <c r="H70" s="2"/>
    </row>
    <row r="71" spans="1:8" ht="14.25">
      <c r="A71" s="3"/>
      <c r="B71" t="s">
        <v>43</v>
      </c>
      <c r="F71" s="8">
        <v>2000</v>
      </c>
      <c r="G71" s="2"/>
      <c r="H71" s="2"/>
    </row>
    <row r="72" spans="1:8" ht="14.25">
      <c r="A72" s="3"/>
      <c r="B72" t="s">
        <v>44</v>
      </c>
      <c r="F72" s="2">
        <f>+F70-F71</f>
        <v>6000</v>
      </c>
      <c r="G72" s="2"/>
      <c r="H72" s="2"/>
    </row>
    <row r="73" spans="1:8" ht="14.25">
      <c r="A73" s="3"/>
      <c r="B73" s="7" t="s">
        <v>2</v>
      </c>
      <c r="F73" s="2"/>
      <c r="G73" s="2"/>
      <c r="H73" s="2">
        <f>0.7*4000</f>
        <v>2800</v>
      </c>
    </row>
    <row r="74" spans="1:8" ht="14.25">
      <c r="A74" s="3"/>
      <c r="B74" t="s">
        <v>45</v>
      </c>
      <c r="F74" s="2"/>
      <c r="G74" s="2"/>
      <c r="H74" s="2"/>
    </row>
    <row r="75" spans="1:8" ht="14.25">
      <c r="A75" s="9" t="s">
        <v>7</v>
      </c>
      <c r="B75" s="10" t="s">
        <v>3</v>
      </c>
      <c r="C75" s="11"/>
      <c r="D75" s="11"/>
      <c r="E75" s="11"/>
      <c r="F75" s="11"/>
      <c r="G75" s="12"/>
      <c r="H75" s="12">
        <f>+F78</f>
        <v>3550</v>
      </c>
    </row>
    <row r="76" spans="1:8" ht="14.25">
      <c r="A76" s="3"/>
      <c r="B76" t="s">
        <v>46</v>
      </c>
      <c r="F76" s="2">
        <v>2500</v>
      </c>
      <c r="G76" s="2"/>
      <c r="H76" s="2"/>
    </row>
    <row r="77" spans="1:8" ht="15.75">
      <c r="A77" s="3"/>
      <c r="B77" t="s">
        <v>47</v>
      </c>
      <c r="F77" s="5">
        <f>0.5*2100</f>
        <v>1050</v>
      </c>
      <c r="G77" s="2"/>
      <c r="H77" s="2"/>
    </row>
    <row r="78" spans="1:8" ht="14.25">
      <c r="A78" s="3"/>
      <c r="B78" t="s">
        <v>48</v>
      </c>
      <c r="F78" s="2">
        <f>+F76+F77</f>
        <v>3550</v>
      </c>
      <c r="G78" s="2"/>
      <c r="H78" s="2"/>
    </row>
    <row r="79" spans="1:8" ht="14.25">
      <c r="A79" s="13" t="s">
        <v>7</v>
      </c>
      <c r="B79" s="14" t="s">
        <v>4</v>
      </c>
      <c r="C79" s="15"/>
      <c r="D79" s="15"/>
      <c r="E79" s="15"/>
      <c r="F79" s="16"/>
      <c r="G79" s="16"/>
      <c r="H79" s="16">
        <f>+H67+H73+H75</f>
        <v>12350</v>
      </c>
    </row>
    <row r="80" spans="1:8" ht="15.75">
      <c r="A80" s="3" t="s">
        <v>5</v>
      </c>
      <c r="B80" t="s">
        <v>6</v>
      </c>
      <c r="F80" s="2"/>
      <c r="G80" s="2"/>
      <c r="H80" s="5">
        <f>+G57</f>
        <v>2000</v>
      </c>
    </row>
    <row r="81" spans="1:8" ht="14.25">
      <c r="A81" s="13" t="s">
        <v>7</v>
      </c>
      <c r="B81" s="14" t="s">
        <v>8</v>
      </c>
      <c r="C81" s="14"/>
      <c r="D81" s="14"/>
      <c r="E81" s="15"/>
      <c r="F81" s="16"/>
      <c r="G81" s="16"/>
      <c r="H81" s="16">
        <f>+H79+H80</f>
        <v>14350</v>
      </c>
    </row>
    <row r="82" spans="1:8" ht="15.75">
      <c r="A82" s="3" t="s">
        <v>9</v>
      </c>
      <c r="B82" t="s">
        <v>10</v>
      </c>
      <c r="F82" s="2"/>
      <c r="G82" s="2"/>
      <c r="H82" s="5">
        <f>+G61</f>
        <v>1000</v>
      </c>
    </row>
    <row r="83" spans="1:8" ht="14.25">
      <c r="A83" s="13" t="s">
        <v>7</v>
      </c>
      <c r="B83" s="14" t="s">
        <v>11</v>
      </c>
      <c r="C83" s="14"/>
      <c r="D83" s="14"/>
      <c r="E83" s="15"/>
      <c r="F83" s="16"/>
      <c r="G83" s="16"/>
      <c r="H83" s="16">
        <f>+H81-H82</f>
        <v>13350</v>
      </c>
    </row>
    <row r="84" spans="1:8" ht="15.75">
      <c r="A84" s="3" t="s">
        <v>5</v>
      </c>
      <c r="B84" t="s">
        <v>12</v>
      </c>
      <c r="F84" s="2"/>
      <c r="G84" s="2"/>
      <c r="H84" s="5">
        <f>+G58</f>
        <v>4000</v>
      </c>
    </row>
    <row r="85" spans="1:8" ht="14.25">
      <c r="A85" s="13" t="s">
        <v>7</v>
      </c>
      <c r="B85" s="14" t="s">
        <v>13</v>
      </c>
      <c r="C85" s="14"/>
      <c r="D85" s="14"/>
      <c r="E85" s="15"/>
      <c r="F85" s="16"/>
      <c r="G85" s="16"/>
      <c r="H85" s="16">
        <f>+H83+H84</f>
        <v>17350</v>
      </c>
    </row>
    <row r="86" spans="1:8" ht="15.75">
      <c r="A86" s="3" t="s">
        <v>9</v>
      </c>
      <c r="B86" t="s">
        <v>14</v>
      </c>
      <c r="F86" s="2"/>
      <c r="G86" s="2"/>
      <c r="H86" s="5">
        <f>+G62</f>
        <v>2000</v>
      </c>
    </row>
    <row r="87" spans="1:8" ht="14.25">
      <c r="A87" s="13" t="s">
        <v>7</v>
      </c>
      <c r="B87" s="14" t="s">
        <v>15</v>
      </c>
      <c r="C87" s="14"/>
      <c r="D87" s="14"/>
      <c r="E87" s="15"/>
      <c r="F87" s="16"/>
      <c r="G87" s="16"/>
      <c r="H87" s="16">
        <f>+H85-H86</f>
        <v>15350</v>
      </c>
    </row>
    <row r="88" spans="1:8" ht="14.25">
      <c r="A88" s="3" t="s">
        <v>5</v>
      </c>
      <c r="B88" t="s">
        <v>49</v>
      </c>
      <c r="F88" s="2"/>
      <c r="G88" s="2"/>
      <c r="H88" s="2">
        <f>+G89+G93</f>
        <v>2250</v>
      </c>
    </row>
    <row r="89" spans="2:7" ht="14.25">
      <c r="B89" s="10" t="s">
        <v>50</v>
      </c>
      <c r="F89" s="2"/>
      <c r="G89" s="2">
        <f>+F92</f>
        <v>925</v>
      </c>
    </row>
    <row r="90" spans="2:8" ht="14.25">
      <c r="B90" s="11" t="s">
        <v>51</v>
      </c>
      <c r="F90" s="2">
        <f>0.1*4000</f>
        <v>400</v>
      </c>
      <c r="G90" s="2"/>
      <c r="H90" s="2"/>
    </row>
    <row r="91" spans="2:8" ht="15.75">
      <c r="B91" s="11" t="s">
        <v>52</v>
      </c>
      <c r="F91" s="5">
        <f>0.25*2100</f>
        <v>525</v>
      </c>
      <c r="G91" s="2"/>
      <c r="H91" s="2"/>
    </row>
    <row r="92" spans="2:8" ht="14.25">
      <c r="B92" s="11" t="s">
        <v>53</v>
      </c>
      <c r="F92" s="2">
        <f>+F90+F91</f>
        <v>925</v>
      </c>
      <c r="G92" s="2"/>
      <c r="H92" s="2"/>
    </row>
    <row r="93" spans="2:7" ht="15.75">
      <c r="B93" s="10" t="s">
        <v>54</v>
      </c>
      <c r="F93" s="2"/>
      <c r="G93" s="5">
        <f>+F96</f>
        <v>1325</v>
      </c>
    </row>
    <row r="94" spans="2:8" ht="14.25">
      <c r="B94" s="11" t="s">
        <v>55</v>
      </c>
      <c r="F94" s="2">
        <f>0.2*4000</f>
        <v>800</v>
      </c>
      <c r="G94" s="2"/>
      <c r="H94" s="2"/>
    </row>
    <row r="95" spans="2:8" ht="15.75">
      <c r="B95" s="11" t="s">
        <v>52</v>
      </c>
      <c r="F95" s="5">
        <f>0.25*2100</f>
        <v>525</v>
      </c>
      <c r="G95" s="2"/>
      <c r="H95" s="2"/>
    </row>
    <row r="96" spans="2:8" ht="14.25">
      <c r="B96" s="11" t="s">
        <v>56</v>
      </c>
      <c r="F96" s="2">
        <f>+F94+F95</f>
        <v>1325</v>
      </c>
      <c r="G96" s="2"/>
      <c r="H96" s="2"/>
    </row>
    <row r="97" spans="1:8" ht="14.25">
      <c r="A97" s="13" t="s">
        <v>7</v>
      </c>
      <c r="B97" s="22" t="s">
        <v>17</v>
      </c>
      <c r="C97" s="22"/>
      <c r="D97" s="22"/>
      <c r="E97" s="22"/>
      <c r="F97" s="16"/>
      <c r="G97" s="16"/>
      <c r="H97" s="16">
        <f>+H87+H88</f>
        <v>17600</v>
      </c>
    </row>
    <row r="98" spans="1:8" ht="15.75">
      <c r="A98" s="9" t="s">
        <v>5</v>
      </c>
      <c r="B98" s="10" t="s">
        <v>18</v>
      </c>
      <c r="C98" s="11"/>
      <c r="D98" s="11"/>
      <c r="E98" s="11"/>
      <c r="F98" s="2"/>
      <c r="G98" s="2"/>
      <c r="H98" s="5">
        <f>+H97*0.3</f>
        <v>5280</v>
      </c>
    </row>
    <row r="99" spans="1:8" ht="14.25">
      <c r="A99" s="13" t="s">
        <v>7</v>
      </c>
      <c r="B99" s="14" t="s">
        <v>19</v>
      </c>
      <c r="C99" s="15"/>
      <c r="D99" s="15"/>
      <c r="E99" s="15"/>
      <c r="F99" s="16"/>
      <c r="G99" s="16"/>
      <c r="H99" s="16">
        <f>+H97+H98</f>
        <v>22880</v>
      </c>
    </row>
    <row r="100" spans="1:8" ht="14.25">
      <c r="A100" s="9"/>
      <c r="B100" s="10"/>
      <c r="C100" s="11"/>
      <c r="D100" s="11"/>
      <c r="E100" s="11"/>
      <c r="F100" s="12"/>
      <c r="G100" s="12"/>
      <c r="H100" s="12"/>
    </row>
    <row r="101" spans="1:8" ht="14.25">
      <c r="A101" s="9"/>
      <c r="B101" s="10"/>
      <c r="C101" s="11"/>
      <c r="D101" s="11"/>
      <c r="E101" s="11"/>
      <c r="F101" s="12"/>
      <c r="G101" s="12"/>
      <c r="H101" s="12"/>
    </row>
    <row r="102" spans="1:8" ht="14.25">
      <c r="A102" s="9"/>
      <c r="B102" s="10"/>
      <c r="C102" s="11"/>
      <c r="D102" s="11"/>
      <c r="E102" s="11"/>
      <c r="F102" s="12"/>
      <c r="G102" s="12"/>
      <c r="H102" s="12"/>
    </row>
    <row r="103" spans="1:8" ht="14.25">
      <c r="A103" s="9"/>
      <c r="B103" s="10"/>
      <c r="C103" s="11"/>
      <c r="D103" s="11"/>
      <c r="E103" s="11"/>
      <c r="F103" s="12"/>
      <c r="G103" s="12"/>
      <c r="H103" s="12"/>
    </row>
    <row r="104" spans="2:8" ht="14.25">
      <c r="B104" s="21" t="s">
        <v>57</v>
      </c>
      <c r="C104" s="21"/>
      <c r="D104" s="21"/>
      <c r="E104" s="21"/>
      <c r="F104" s="21"/>
      <c r="G104" s="21"/>
      <c r="H104" s="21"/>
    </row>
    <row r="105" spans="6:8" ht="14.25">
      <c r="F105" s="2"/>
      <c r="G105" s="2"/>
      <c r="H105" s="2"/>
    </row>
    <row r="106" spans="1:8" ht="14.25">
      <c r="A106" s="3"/>
      <c r="B106" t="s">
        <v>58</v>
      </c>
      <c r="F106" s="2"/>
      <c r="G106" s="2"/>
      <c r="H106" s="2">
        <f>+H99</f>
        <v>22880</v>
      </c>
    </row>
    <row r="107" spans="1:8" ht="15.75">
      <c r="A107" s="3" t="s">
        <v>9</v>
      </c>
      <c r="B107" t="s">
        <v>59</v>
      </c>
      <c r="F107" s="2"/>
      <c r="G107" s="2"/>
      <c r="H107" s="5">
        <f>+H87</f>
        <v>15350</v>
      </c>
    </row>
    <row r="108" spans="1:8" ht="14.25">
      <c r="A108" s="13" t="s">
        <v>7</v>
      </c>
      <c r="B108" s="15" t="s">
        <v>60</v>
      </c>
      <c r="C108" s="15"/>
      <c r="D108" s="15"/>
      <c r="E108" s="15"/>
      <c r="F108" s="16"/>
      <c r="G108" s="16"/>
      <c r="H108" s="16">
        <f>+H106-H107</f>
        <v>7530</v>
      </c>
    </row>
    <row r="109" spans="1:8" ht="14.25">
      <c r="A109" s="3" t="s">
        <v>9</v>
      </c>
      <c r="B109" t="s">
        <v>61</v>
      </c>
      <c r="F109" s="2"/>
      <c r="G109" s="2"/>
      <c r="H109" s="2">
        <f>+E110+E111</f>
        <v>2250</v>
      </c>
    </row>
    <row r="110" spans="1:8" ht="14.25">
      <c r="A110" s="3"/>
      <c r="B110" t="s">
        <v>62</v>
      </c>
      <c r="E110" s="2">
        <f>+F92</f>
        <v>925</v>
      </c>
      <c r="F110" s="2"/>
      <c r="G110" s="2"/>
      <c r="H110" s="2"/>
    </row>
    <row r="111" spans="1:8" ht="15.75">
      <c r="A111" s="3"/>
      <c r="B111" t="s">
        <v>63</v>
      </c>
      <c r="E111" s="5">
        <f>+F96</f>
        <v>1325</v>
      </c>
      <c r="F111" s="2"/>
      <c r="G111" s="2"/>
      <c r="H111" s="2"/>
    </row>
    <row r="112" spans="1:8" ht="14.25">
      <c r="A112" s="13" t="s">
        <v>7</v>
      </c>
      <c r="B112" s="15" t="s">
        <v>64</v>
      </c>
      <c r="C112" s="15"/>
      <c r="D112" s="15"/>
      <c r="E112" s="15"/>
      <c r="F112" s="16"/>
      <c r="G112" s="16"/>
      <c r="H112" s="16">
        <f>+H108-H109</f>
        <v>5280</v>
      </c>
    </row>
    <row r="113" spans="6:8" ht="14.25">
      <c r="F113" s="2"/>
      <c r="G113" s="2"/>
      <c r="H113" s="2"/>
    </row>
  </sheetData>
  <sheetProtection/>
  <mergeCells count="7">
    <mergeCell ref="B104:H104"/>
    <mergeCell ref="B97:E97"/>
    <mergeCell ref="A4:H5"/>
    <mergeCell ref="A18:G18"/>
    <mergeCell ref="A40:H40"/>
    <mergeCell ref="A3:H3"/>
    <mergeCell ref="B66:H66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Negocios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Sebastiani</dc:creator>
  <cp:keywords/>
  <dc:description/>
  <cp:lastModifiedBy>Aneudy Peña</cp:lastModifiedBy>
  <dcterms:created xsi:type="dcterms:W3CDTF">2011-07-16T22:07:31Z</dcterms:created>
  <dcterms:modified xsi:type="dcterms:W3CDTF">2019-08-20T14:10:00Z</dcterms:modified>
  <cp:category/>
  <cp:version/>
  <cp:contentType/>
  <cp:contentStatus/>
</cp:coreProperties>
</file>